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2"/>
  </bookViews>
  <sheets>
    <sheet name="пр 1" sheetId="1" r:id="rId1"/>
    <sheet name="пр 2" sheetId="2" r:id="rId2"/>
    <sheet name="пр 3" sheetId="3" r:id="rId3"/>
    <sheet name="пр 4" sheetId="4" r:id="rId4"/>
    <sheet name="пр 7" sheetId="5" r:id="rId5"/>
  </sheets>
  <externalReferences>
    <externalReference r:id="rId8"/>
  </externalReferences>
  <definedNames>
    <definedName name="_xlnm.Print_Titles" localSheetId="0">'пр 1'!$6:$9</definedName>
    <definedName name="_xlnm.Print_Area" localSheetId="4">'пр 7'!$A$1:$E$13</definedName>
    <definedName name="стокиобъем11" localSheetId="3">#REF!</definedName>
    <definedName name="стокиобъем11">#REF!</definedName>
    <definedName name="стокиобъем12" localSheetId="3">#REF!</definedName>
    <definedName name="стокиобъем12">#REF!</definedName>
    <definedName name="стокитариф11" localSheetId="3">#REF!</definedName>
    <definedName name="стокитариф11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<sst xmlns="http://schemas.openxmlformats.org/spreadsheetml/2006/main" count="170" uniqueCount="126">
  <si>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</si>
  <si>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</si>
  <si>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</si>
  <si>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</si>
  <si>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</si>
  <si>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</si>
  <si>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</si>
  <si>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</si>
  <si>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</si>
  <si>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</si>
  <si>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</si>
  <si>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</si>
  <si>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</si>
  <si>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</si>
  <si>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</si>
  <si>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</si>
  <si>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</si>
  <si>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</si>
  <si>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</si>
  <si>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</si>
  <si>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</si>
  <si>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</si>
  <si>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</si>
  <si>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</si>
  <si>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</si>
  <si>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</si>
  <si>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</si>
  <si>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</si>
  <si>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</si>
  <si>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</si>
  <si>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</si>
  <si>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</si>
  <si>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</si>
  <si>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</si>
  <si>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</si>
  <si>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</si>
  <si>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</si>
  <si>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</si>
  <si>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</si>
  <si>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</si>
  <si>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</si>
  <si>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</si>
  <si>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</si>
  <si>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 xml:space="preserve">Факт </t>
  </si>
  <si>
    <t xml:space="preserve">План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</si>
  <si>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</si>
  <si>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Норматив технологических  затрат химреагентов</t>
  </si>
  <si>
    <t>кг/м3 (л/м3)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</si>
  <si>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</si>
  <si>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</si>
  <si>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 xml:space="preserve">населению, в т.ч. </t>
  </si>
  <si>
    <t>по прибора учета</t>
  </si>
  <si>
    <t>бюджетным организациям, в т.ч.</t>
  </si>
  <si>
    <t>прочим потребителям, в.т.ч.</t>
  </si>
  <si>
    <t>электроэнергию</t>
  </si>
  <si>
    <t>Показатель (группы потребителей)</t>
  </si>
  <si>
    <t>Тарифы</t>
  </si>
  <si>
    <t>Прочие потребители (тарифы указываются без НДС)</t>
  </si>
  <si>
    <t>Население (тарифы указываются с учетом НДС)</t>
  </si>
  <si>
    <t>Расходы, учтенные и неучтенные при расчете тарифа</t>
  </si>
  <si>
    <t>с 01.01.2014 по 30.07.2014</t>
  </si>
  <si>
    <t>с 01.07.2014 по 31.12.2014</t>
  </si>
  <si>
    <t>руб./м3.</t>
  </si>
  <si>
    <t xml:space="preserve">Целевые показатели деятельности </t>
  </si>
  <si>
    <t xml:space="preserve">Тарифы на питьевую воду для потребителей </t>
  </si>
  <si>
    <t>Объем воды, пропускаемой через очистные сооружения</t>
  </si>
  <si>
    <t>кВт·ч/м3</t>
  </si>
  <si>
    <t>тыс.кВт·ч</t>
  </si>
  <si>
    <t>подъем воды</t>
  </si>
  <si>
    <t>очистка воды</t>
  </si>
  <si>
    <t>транспортировк воды</t>
  </si>
  <si>
    <t>5.1.</t>
  </si>
  <si>
    <t>5.2.</t>
  </si>
  <si>
    <t>5.3.</t>
  </si>
  <si>
    <t>Индексы роста цен на энергетические ресурсы</t>
  </si>
  <si>
    <t>2014 год</t>
  </si>
  <si>
    <t>2014 годы</t>
  </si>
  <si>
    <t>7.1.</t>
  </si>
  <si>
    <t>7.2.</t>
  </si>
  <si>
    <t>Объем поднимаемой поверхностной (подземной) воды, в т.ч.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</si>
  <si>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</si>
  <si>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</si>
  <si>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</si>
  <si>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</si>
  <si>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</si>
  <si>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10.2.</t>
  </si>
  <si>
    <t>своими насосами</t>
  </si>
  <si>
    <t>самотеком</t>
  </si>
  <si>
    <t>Расходы воды на собственные нужды организации</t>
  </si>
  <si>
    <t>Объем  отпуска воды всего:  в т.ч.</t>
  </si>
  <si>
    <t>13.1.</t>
  </si>
  <si>
    <t>13.1.1.</t>
  </si>
  <si>
    <t>13.2.</t>
  </si>
  <si>
    <t>13.3.</t>
  </si>
  <si>
    <t>13.3.1.</t>
  </si>
  <si>
    <t>13.4.</t>
  </si>
  <si>
    <t>13.4.1.</t>
  </si>
  <si>
    <t>15.1.</t>
  </si>
  <si>
    <t>15.2.</t>
  </si>
  <si>
    <t>15.3.</t>
  </si>
  <si>
    <t xml:space="preserve">18.1. </t>
  </si>
  <si>
    <t>Приложение № 1 к экспертному заключению по делу № 326-13в</t>
  </si>
  <si>
    <t>общества с ограниченной ответственность "Актив»                                                    (Богучанский район, п. Таежный, ИНН 2407005020)</t>
  </si>
  <si>
    <t>Приложение № 2 к экспертному заключению по делу № 326-13в</t>
  </si>
  <si>
    <t>Приложение № 4 к экспертному заключению по делу № 326-13в</t>
  </si>
  <si>
    <t>Приложение № 7 к экспертному заключению по делу № 326-13в</t>
  </si>
  <si>
    <t>Подвоз воды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</si>
  <si>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</si>
  <si>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Величина прибыли, необходимая для эффективного функционирования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</si>
  <si>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</si>
  <si>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</si>
  <si>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</si>
  <si>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</si>
  <si>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</si>
  <si>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</si>
  <si>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</si>
  <si>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</si>
  <si>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</si>
  <si>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</si>
  <si>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</si>
  <si>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</si>
  <si>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</si>
  <si>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</si>
  <si>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</si>
  <si>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</si>
  <si>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>Приложение № 3 
к экспертному заключению 
по делу № 326-13в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</si>
</sst>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0" fillId="0" borderId="0" xfId="58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7" fillId="0" borderId="0" xfId="60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198" fontId="1" fillId="0" borderId="11" xfId="53" applyNumberFormat="1" applyFont="1" applyBorder="1" applyAlignment="1">
      <alignment horizontal="center" vertical="center"/>
      <protection/>
    </xf>
    <xf numFmtId="198" fontId="1" fillId="0" borderId="10" xfId="53" applyNumberFormat="1" applyFont="1" applyBorder="1" applyAlignment="1">
      <alignment horizontal="center" vertical="center" wrapText="1"/>
      <protection/>
    </xf>
    <xf numFmtId="198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28" fillId="0" borderId="0" xfId="57">
      <alignment/>
      <protection/>
    </xf>
    <xf numFmtId="0" fontId="28" fillId="0" borderId="0" xfId="57" applyAlignment="1">
      <alignment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0" fontId="45" fillId="0" borderId="10" xfId="57" applyFont="1" applyBorder="1" applyAlignment="1">
      <alignment horizontal="center" vertical="center" wrapText="1"/>
      <protection/>
    </xf>
    <xf numFmtId="2" fontId="4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58" applyFont="1" applyAlignment="1">
      <alignment horizontal="left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left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5" fillId="0" borderId="14" xfId="57" applyFont="1" applyBorder="1" applyAlignment="1">
      <alignment horizontal="center" vertical="center" wrapText="1"/>
      <protection/>
    </xf>
    <xf numFmtId="0" fontId="45" fillId="0" borderId="15" xfId="57" applyFont="1" applyBorder="1" applyAlignment="1">
      <alignment horizontal="center" vertical="center" wrapText="1"/>
      <protection/>
    </xf>
    <xf numFmtId="0" fontId="45" fillId="0" borderId="0" xfId="57" applyFont="1" applyAlignment="1">
      <alignment horizontal="center" vertical="center" wrapText="1"/>
      <protection/>
    </xf>
    <xf numFmtId="0" fontId="46" fillId="0" borderId="0" xfId="57" applyFont="1" applyAlignment="1">
      <alignment horizontal="justify" vertical="center" wrapText="1"/>
      <protection/>
    </xf>
    <xf numFmtId="0" fontId="45" fillId="0" borderId="0" xfId="57" applyFont="1" applyAlignment="1">
      <alignment horizontal="left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2"/>
  <sheetViews>
    <sheetView workbookViewId="0" topLeftCell="A16">
      <selection activeCell="E38" sqref="E38"/>
    </sheetView>
  </sheetViews>
  <sheetFormatPr defaultColWidth="39.8515625" defaultRowHeight="12.75"/>
  <cols>
    <col min="1" max="1" width="7.8515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3:5" ht="37.5" customHeight="1">
      <c r="C1" s="59" t="s">
        <v>101</v>
      </c>
      <c r="D1" s="59"/>
      <c r="E1" s="59"/>
    </row>
    <row r="2" spans="1:5" ht="30" customHeight="1">
      <c r="A2" s="4"/>
      <c r="C2" s="4"/>
      <c r="D2" s="4"/>
      <c r="E2" s="4"/>
    </row>
    <row r="3" spans="1:6" ht="20.25" customHeight="1">
      <c r="A3" s="60" t="s">
        <v>16</v>
      </c>
      <c r="B3" s="60"/>
      <c r="C3" s="60"/>
      <c r="D3" s="60"/>
      <c r="E3" s="60"/>
      <c r="F3" s="32"/>
    </row>
    <row r="4" spans="1:8" ht="38.25" customHeight="1">
      <c r="A4" s="61" t="s">
        <v>102</v>
      </c>
      <c r="B4" s="61"/>
      <c r="C4" s="61"/>
      <c r="D4" s="61"/>
      <c r="E4" s="61"/>
      <c r="F4" s="3"/>
      <c r="G4" s="3"/>
      <c r="H4" s="3"/>
    </row>
    <row r="5" ht="18.75">
      <c r="C5" s="6"/>
    </row>
    <row r="6" spans="1:5" ht="15" customHeight="1">
      <c r="A6" s="62" t="s">
        <v>9</v>
      </c>
      <c r="B6" s="62" t="s">
        <v>10</v>
      </c>
      <c r="C6" s="62" t="s">
        <v>11</v>
      </c>
      <c r="D6" s="65" t="s">
        <v>75</v>
      </c>
      <c r="E6" s="66"/>
    </row>
    <row r="7" spans="1:5" ht="18" customHeight="1">
      <c r="A7" s="63"/>
      <c r="B7" s="63"/>
      <c r="C7" s="63"/>
      <c r="D7" s="62" t="s">
        <v>17</v>
      </c>
      <c r="E7" s="62" t="s">
        <v>18</v>
      </c>
    </row>
    <row r="8" spans="1:5" ht="18" customHeight="1">
      <c r="A8" s="64"/>
      <c r="B8" s="64"/>
      <c r="C8" s="64"/>
      <c r="D8" s="64"/>
      <c r="E8" s="64"/>
    </row>
    <row r="9" spans="1:5" ht="15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31.5">
      <c r="A10" s="2">
        <v>1</v>
      </c>
      <c r="B10" s="58" t="s">
        <v>19</v>
      </c>
      <c r="C10" s="2" t="s">
        <v>25</v>
      </c>
      <c r="D10" s="34">
        <v>0</v>
      </c>
      <c r="E10" s="33">
        <f>D10</f>
        <v>0</v>
      </c>
    </row>
    <row r="11" spans="1:5" ht="47.25">
      <c r="A11" s="2">
        <v>2</v>
      </c>
      <c r="B11" s="7" t="s">
        <v>20</v>
      </c>
      <c r="C11" s="2" t="s">
        <v>26</v>
      </c>
      <c r="D11" s="34">
        <v>0</v>
      </c>
      <c r="E11" s="33">
        <f>D11</f>
        <v>0</v>
      </c>
    </row>
    <row r="12" spans="1:5" ht="31.5">
      <c r="A12" s="2">
        <v>3</v>
      </c>
      <c r="B12" s="7" t="s">
        <v>21</v>
      </c>
      <c r="C12" s="2" t="s">
        <v>26</v>
      </c>
      <c r="D12" s="34">
        <v>0</v>
      </c>
      <c r="E12" s="33">
        <f>D12</f>
        <v>0</v>
      </c>
    </row>
    <row r="13" spans="1:5" ht="47.25">
      <c r="A13" s="2">
        <v>4</v>
      </c>
      <c r="B13" s="7" t="s">
        <v>22</v>
      </c>
      <c r="C13" s="2" t="s">
        <v>26</v>
      </c>
      <c r="D13" s="34">
        <v>0</v>
      </c>
      <c r="E13" s="33">
        <f>D13</f>
        <v>0</v>
      </c>
    </row>
    <row r="14" spans="1:5" ht="33" customHeight="1">
      <c r="A14" s="2">
        <v>5</v>
      </c>
      <c r="B14" s="7" t="s">
        <v>23</v>
      </c>
      <c r="C14" s="2" t="s">
        <v>27</v>
      </c>
      <c r="D14" s="34">
        <v>0</v>
      </c>
      <c r="E14" s="33">
        <f>D14</f>
        <v>0</v>
      </c>
    </row>
    <row r="15" spans="1:5" ht="22.5" customHeight="1">
      <c r="A15" s="2">
        <v>6</v>
      </c>
      <c r="B15" s="7" t="s">
        <v>24</v>
      </c>
      <c r="C15" s="2" t="s">
        <v>27</v>
      </c>
      <c r="D15" s="35">
        <v>0</v>
      </c>
      <c r="E15" s="35">
        <v>0</v>
      </c>
    </row>
    <row r="16" spans="1:5" ht="47.25">
      <c r="A16" s="2">
        <v>7</v>
      </c>
      <c r="B16" s="55" t="s">
        <v>79</v>
      </c>
      <c r="C16" s="56" t="s">
        <v>12</v>
      </c>
      <c r="D16" s="38">
        <v>0</v>
      </c>
      <c r="E16" s="38">
        <v>0</v>
      </c>
    </row>
    <row r="17" spans="1:5" ht="15.75">
      <c r="A17" s="42" t="s">
        <v>77</v>
      </c>
      <c r="B17" s="55" t="s">
        <v>80</v>
      </c>
      <c r="C17" s="56" t="s">
        <v>12</v>
      </c>
      <c r="D17" s="38">
        <v>0</v>
      </c>
      <c r="E17" s="38">
        <v>0</v>
      </c>
    </row>
    <row r="18" spans="1:5" ht="15.75">
      <c r="A18" s="42" t="s">
        <v>78</v>
      </c>
      <c r="B18" s="55" t="s">
        <v>81</v>
      </c>
      <c r="C18" s="56" t="s">
        <v>12</v>
      </c>
      <c r="D18" s="57">
        <v>0</v>
      </c>
      <c r="E18" s="38">
        <v>0</v>
      </c>
    </row>
    <row r="19" spans="1:5" ht="31.5">
      <c r="A19" s="42">
        <v>8</v>
      </c>
      <c r="B19" s="55" t="s">
        <v>65</v>
      </c>
      <c r="C19" s="56" t="s">
        <v>12</v>
      </c>
      <c r="D19" s="57">
        <v>0</v>
      </c>
      <c r="E19" s="38">
        <v>0</v>
      </c>
    </row>
    <row r="20" spans="1:5" ht="31.5">
      <c r="A20" s="42">
        <v>9</v>
      </c>
      <c r="B20" s="55" t="s">
        <v>82</v>
      </c>
      <c r="C20" s="56" t="s">
        <v>12</v>
      </c>
      <c r="D20" s="57">
        <v>6.6</v>
      </c>
      <c r="E20" s="38">
        <v>6.6</v>
      </c>
    </row>
    <row r="21" spans="1:5" ht="31.5">
      <c r="A21" s="42">
        <v>10</v>
      </c>
      <c r="B21" s="55" t="s">
        <v>83</v>
      </c>
      <c r="C21" s="56" t="s">
        <v>12</v>
      </c>
      <c r="D21" s="57">
        <f>D22</f>
        <v>0</v>
      </c>
      <c r="E21" s="57">
        <f>E22</f>
        <v>0</v>
      </c>
    </row>
    <row r="22" spans="1:5" ht="15.75">
      <c r="A22" s="42" t="s">
        <v>84</v>
      </c>
      <c r="B22" s="55" t="s">
        <v>86</v>
      </c>
      <c r="C22" s="56" t="s">
        <v>12</v>
      </c>
      <c r="D22" s="57">
        <v>0</v>
      </c>
      <c r="E22" s="38">
        <v>0</v>
      </c>
    </row>
    <row r="23" spans="1:5" ht="15.75">
      <c r="A23" s="42" t="s">
        <v>85</v>
      </c>
      <c r="B23" s="55" t="s">
        <v>87</v>
      </c>
      <c r="C23" s="56" t="s">
        <v>12</v>
      </c>
      <c r="D23" s="57">
        <v>0</v>
      </c>
      <c r="E23" s="38">
        <v>0</v>
      </c>
    </row>
    <row r="24" spans="1:5" ht="31.5">
      <c r="A24" s="42">
        <v>11</v>
      </c>
      <c r="B24" s="55" t="s">
        <v>88</v>
      </c>
      <c r="C24" s="56" t="s">
        <v>12</v>
      </c>
      <c r="D24" s="38">
        <v>0</v>
      </c>
      <c r="E24" s="38">
        <v>0</v>
      </c>
    </row>
    <row r="25" spans="1:5" ht="31.5">
      <c r="A25" s="2">
        <v>12</v>
      </c>
      <c r="B25" s="7" t="s">
        <v>13</v>
      </c>
      <c r="C25" s="2" t="s">
        <v>12</v>
      </c>
      <c r="D25" s="34">
        <v>0</v>
      </c>
      <c r="E25" s="33">
        <f>D25</f>
        <v>0</v>
      </c>
    </row>
    <row r="26" spans="1:5" ht="15.75">
      <c r="A26" s="2">
        <v>13</v>
      </c>
      <c r="B26" s="51" t="s">
        <v>89</v>
      </c>
      <c r="C26" s="2" t="s">
        <v>12</v>
      </c>
      <c r="D26" s="34">
        <f>ROUND(D27+D29+D30+D32,2)</f>
        <v>6.6</v>
      </c>
      <c r="E26" s="34">
        <f>ROUND(E27+E29+E30+E32,2)</f>
        <v>6.6</v>
      </c>
    </row>
    <row r="27" spans="1:5" ht="15.75">
      <c r="A27" s="42" t="s">
        <v>90</v>
      </c>
      <c r="B27" s="8" t="s">
        <v>50</v>
      </c>
      <c r="C27" s="2" t="s">
        <v>12</v>
      </c>
      <c r="D27" s="34">
        <v>5.784</v>
      </c>
      <c r="E27" s="33">
        <f aca="true" t="shared" si="0" ref="E27:E32">D27</f>
        <v>5.784</v>
      </c>
    </row>
    <row r="28" spans="1:5" ht="15.75">
      <c r="A28" s="54" t="s">
        <v>91</v>
      </c>
      <c r="B28" s="8" t="s">
        <v>51</v>
      </c>
      <c r="C28" s="2" t="s">
        <v>12</v>
      </c>
      <c r="D28" s="38">
        <v>0</v>
      </c>
      <c r="E28" s="33">
        <f t="shared" si="0"/>
        <v>0</v>
      </c>
    </row>
    <row r="29" spans="1:5" ht="15.75">
      <c r="A29" s="42" t="s">
        <v>92</v>
      </c>
      <c r="B29" s="8" t="s">
        <v>14</v>
      </c>
      <c r="C29" s="2" t="s">
        <v>12</v>
      </c>
      <c r="D29" s="34">
        <v>0</v>
      </c>
      <c r="E29" s="33">
        <f>D29</f>
        <v>0</v>
      </c>
    </row>
    <row r="30" spans="1:5" ht="15.75">
      <c r="A30" s="42" t="s">
        <v>93</v>
      </c>
      <c r="B30" s="8" t="s">
        <v>52</v>
      </c>
      <c r="C30" s="2" t="s">
        <v>12</v>
      </c>
      <c r="D30" s="34">
        <v>0.009</v>
      </c>
      <c r="E30" s="33">
        <f t="shared" si="0"/>
        <v>0.009</v>
      </c>
    </row>
    <row r="31" spans="1:5" ht="15.75">
      <c r="A31" s="42" t="s">
        <v>94</v>
      </c>
      <c r="B31" s="8" t="s">
        <v>51</v>
      </c>
      <c r="C31" s="2" t="s">
        <v>12</v>
      </c>
      <c r="D31" s="38">
        <v>0</v>
      </c>
      <c r="E31" s="33">
        <f t="shared" si="0"/>
        <v>0</v>
      </c>
    </row>
    <row r="32" spans="1:5" ht="15.75">
      <c r="A32" s="42" t="s">
        <v>95</v>
      </c>
      <c r="B32" s="8" t="s">
        <v>53</v>
      </c>
      <c r="C32" s="2" t="s">
        <v>12</v>
      </c>
      <c r="D32" s="38">
        <v>0.807</v>
      </c>
      <c r="E32" s="33">
        <f t="shared" si="0"/>
        <v>0.807</v>
      </c>
    </row>
    <row r="33" spans="1:5" ht="15.75">
      <c r="A33" s="42" t="s">
        <v>96</v>
      </c>
      <c r="B33" s="8" t="s">
        <v>51</v>
      </c>
      <c r="C33" s="2" t="s">
        <v>12</v>
      </c>
      <c r="D33" s="38">
        <v>0</v>
      </c>
      <c r="E33" s="33">
        <v>0</v>
      </c>
    </row>
    <row r="34" spans="1:5" ht="15.75">
      <c r="A34" s="2">
        <v>14</v>
      </c>
      <c r="B34" s="31" t="s">
        <v>15</v>
      </c>
      <c r="C34" s="52" t="s">
        <v>67</v>
      </c>
      <c r="D34" s="1">
        <v>0</v>
      </c>
      <c r="E34" s="1">
        <f>D34</f>
        <v>0</v>
      </c>
    </row>
    <row r="35" spans="1:5" ht="63">
      <c r="A35" s="2">
        <v>15</v>
      </c>
      <c r="B35" s="31" t="s">
        <v>45</v>
      </c>
      <c r="C35" s="52"/>
      <c r="D35" s="38"/>
      <c r="E35" s="33"/>
    </row>
    <row r="36" spans="1:5" ht="15" customHeight="1">
      <c r="A36" s="42" t="s">
        <v>97</v>
      </c>
      <c r="B36" s="53" t="s">
        <v>68</v>
      </c>
      <c r="C36" s="52" t="s">
        <v>66</v>
      </c>
      <c r="D36" s="38">
        <v>0</v>
      </c>
      <c r="E36" s="38">
        <v>0</v>
      </c>
    </row>
    <row r="37" spans="1:5" ht="15" customHeight="1">
      <c r="A37" s="42" t="s">
        <v>98</v>
      </c>
      <c r="B37" s="53" t="s">
        <v>69</v>
      </c>
      <c r="C37" s="52"/>
      <c r="D37" s="38">
        <v>0</v>
      </c>
      <c r="E37" s="38">
        <v>0</v>
      </c>
    </row>
    <row r="38" spans="1:5" ht="15.75" customHeight="1">
      <c r="A38" s="42" t="s">
        <v>99</v>
      </c>
      <c r="B38" s="53" t="s">
        <v>70</v>
      </c>
      <c r="C38" s="52" t="s">
        <v>66</v>
      </c>
      <c r="D38" s="38">
        <v>0</v>
      </c>
      <c r="E38" s="33">
        <f>D38</f>
        <v>0</v>
      </c>
    </row>
    <row r="39" spans="1:5" ht="31.5">
      <c r="A39" s="2">
        <v>16</v>
      </c>
      <c r="B39" s="31" t="s">
        <v>46</v>
      </c>
      <c r="C39" s="31" t="s">
        <v>47</v>
      </c>
      <c r="D39" s="38">
        <v>0</v>
      </c>
      <c r="E39" s="48">
        <f>D39</f>
        <v>0</v>
      </c>
    </row>
    <row r="40" spans="1:5" ht="15.75">
      <c r="A40" s="20">
        <v>17</v>
      </c>
      <c r="B40" s="21" t="s">
        <v>34</v>
      </c>
      <c r="C40" s="20" t="s">
        <v>29</v>
      </c>
      <c r="D40" s="38">
        <v>105.6</v>
      </c>
      <c r="E40" s="48">
        <v>105.6</v>
      </c>
    </row>
    <row r="41" spans="1:5" ht="31.5">
      <c r="A41" s="2">
        <v>18</v>
      </c>
      <c r="B41" s="51" t="s">
        <v>74</v>
      </c>
      <c r="C41" s="8"/>
      <c r="D41" s="38"/>
      <c r="E41" s="48"/>
    </row>
    <row r="42" spans="1:5" ht="15.75">
      <c r="A42" s="42" t="s">
        <v>100</v>
      </c>
      <c r="B42" s="8" t="s">
        <v>54</v>
      </c>
      <c r="C42" s="2" t="s">
        <v>29</v>
      </c>
      <c r="D42" s="38">
        <v>0</v>
      </c>
      <c r="E42" s="48">
        <f>D42</f>
        <v>0</v>
      </c>
    </row>
  </sheetData>
  <sheetProtection/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Layout" workbookViewId="0" topLeftCell="A1">
      <selection activeCell="E16" sqref="E16"/>
    </sheetView>
  </sheetViews>
  <sheetFormatPr defaultColWidth="9.140625" defaultRowHeight="12.75"/>
  <cols>
    <col min="1" max="1" width="10.421875" style="10" customWidth="1"/>
    <col min="2" max="2" width="37.00390625" style="10" customWidth="1"/>
    <col min="3" max="3" width="14.421875" style="11" customWidth="1"/>
    <col min="4" max="4" width="12.00390625" style="11" customWidth="1"/>
    <col min="5" max="5" width="13.14062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spans="3:5" ht="45" customHeight="1">
      <c r="C1" s="68" t="s">
        <v>103</v>
      </c>
      <c r="D1" s="68"/>
      <c r="E1" s="68"/>
    </row>
    <row r="2" ht="23.25" customHeight="1">
      <c r="B2" s="36"/>
    </row>
    <row r="3" spans="1:7" ht="24.75" customHeight="1">
      <c r="A3" s="60" t="s">
        <v>59</v>
      </c>
      <c r="B3" s="60"/>
      <c r="C3" s="60"/>
      <c r="D3" s="60"/>
      <c r="E3" s="60"/>
      <c r="G3" s="32"/>
    </row>
    <row r="4" spans="1:5" ht="39" customHeight="1">
      <c r="A4" s="61" t="s">
        <v>102</v>
      </c>
      <c r="B4" s="61"/>
      <c r="C4" s="61"/>
      <c r="D4" s="61"/>
      <c r="E4" s="61"/>
    </row>
    <row r="5" ht="16.5" customHeight="1">
      <c r="E5" s="12" t="s">
        <v>8</v>
      </c>
    </row>
    <row r="6" spans="1:5" ht="17.25" customHeight="1">
      <c r="A6" s="67" t="s">
        <v>9</v>
      </c>
      <c r="B6" s="67" t="s">
        <v>0</v>
      </c>
      <c r="C6" s="67" t="s">
        <v>76</v>
      </c>
      <c r="D6" s="67"/>
      <c r="E6" s="67"/>
    </row>
    <row r="7" spans="1:5" ht="67.5" customHeight="1">
      <c r="A7" s="67"/>
      <c r="B7" s="67"/>
      <c r="C7" s="13" t="s">
        <v>35</v>
      </c>
      <c r="D7" s="13" t="s">
        <v>6</v>
      </c>
      <c r="E7" s="14" t="s">
        <v>7</v>
      </c>
    </row>
    <row r="8" spans="1:5" ht="15.75">
      <c r="A8" s="14">
        <v>1</v>
      </c>
      <c r="B8" s="14">
        <v>2</v>
      </c>
      <c r="C8" s="15">
        <v>3</v>
      </c>
      <c r="D8" s="15">
        <v>4</v>
      </c>
      <c r="E8" s="15">
        <v>5</v>
      </c>
    </row>
    <row r="9" spans="1:5" ht="15.75">
      <c r="A9" s="16">
        <v>1</v>
      </c>
      <c r="B9" s="17" t="s">
        <v>3</v>
      </c>
      <c r="C9" s="39">
        <v>1389.272</v>
      </c>
      <c r="D9" s="39">
        <v>1306.813</v>
      </c>
      <c r="E9" s="39">
        <f>D9-C9</f>
        <v>-82.45899999999983</v>
      </c>
    </row>
    <row r="10" spans="1:5" ht="15.75">
      <c r="A10" s="19">
        <v>2</v>
      </c>
      <c r="B10" s="18" t="s">
        <v>4</v>
      </c>
      <c r="C10" s="40">
        <v>226.774</v>
      </c>
      <c r="D10" s="40">
        <v>226.774</v>
      </c>
      <c r="E10" s="39">
        <f aca="true" t="shared" si="0" ref="E10:E15">D10-C10</f>
        <v>0</v>
      </c>
    </row>
    <row r="11" spans="1:5" ht="15.75">
      <c r="A11" s="19">
        <v>3</v>
      </c>
      <c r="B11" s="18" t="s">
        <v>36</v>
      </c>
      <c r="C11" s="40">
        <v>407.51</v>
      </c>
      <c r="D11" s="40">
        <v>407.51</v>
      </c>
      <c r="E11" s="39">
        <f t="shared" si="0"/>
        <v>0</v>
      </c>
    </row>
    <row r="12" spans="1:5" ht="31.5">
      <c r="A12" s="19">
        <v>4</v>
      </c>
      <c r="B12" s="17" t="s">
        <v>5</v>
      </c>
      <c r="C12" s="40">
        <v>0</v>
      </c>
      <c r="D12" s="40">
        <v>0</v>
      </c>
      <c r="E12" s="39">
        <f t="shared" si="0"/>
        <v>0</v>
      </c>
    </row>
    <row r="13" spans="1:5" ht="31.5">
      <c r="A13" s="19">
        <v>5</v>
      </c>
      <c r="B13" s="17" t="s">
        <v>37</v>
      </c>
      <c r="C13" s="40">
        <v>0</v>
      </c>
      <c r="D13" s="41">
        <v>0</v>
      </c>
      <c r="E13" s="39">
        <f t="shared" si="0"/>
        <v>0</v>
      </c>
    </row>
    <row r="14" spans="1:5" ht="47.25">
      <c r="A14" s="19">
        <v>6</v>
      </c>
      <c r="B14" s="17" t="s">
        <v>48</v>
      </c>
      <c r="C14" s="40">
        <v>3.191</v>
      </c>
      <c r="D14" s="41">
        <v>3.191</v>
      </c>
      <c r="E14" s="39">
        <f t="shared" si="0"/>
        <v>0</v>
      </c>
    </row>
    <row r="15" spans="1:5" ht="31.5">
      <c r="A15" s="19">
        <v>7</v>
      </c>
      <c r="B15" s="17" t="s">
        <v>49</v>
      </c>
      <c r="C15" s="40">
        <v>0</v>
      </c>
      <c r="D15" s="40">
        <v>0</v>
      </c>
      <c r="E15" s="39">
        <f t="shared" si="0"/>
        <v>0</v>
      </c>
    </row>
    <row r="16" spans="1:5" ht="15.75">
      <c r="A16" s="37">
        <v>8</v>
      </c>
      <c r="B16" s="17" t="s">
        <v>38</v>
      </c>
      <c r="C16" s="40">
        <f>C9+C10+C11+C14</f>
        <v>2026.7469999999998</v>
      </c>
      <c r="D16" s="40">
        <f>D9+D10+D11+D14</f>
        <v>1944.288</v>
      </c>
      <c r="E16" s="40">
        <f>SUM(E9:E15)</f>
        <v>-82.45899999999983</v>
      </c>
    </row>
  </sheetData>
  <sheetProtection/>
  <mergeCells count="6">
    <mergeCell ref="A6:A7"/>
    <mergeCell ref="B6:B7"/>
    <mergeCell ref="C6:E6"/>
    <mergeCell ref="A4:E4"/>
    <mergeCell ref="C1:E1"/>
    <mergeCell ref="A3:E3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" customHeight="1">
      <c r="A1" s="79"/>
      <c r="B1" s="79"/>
      <c r="C1" s="80" t="s">
        <v>125</v>
      </c>
      <c r="D1" s="80"/>
      <c r="E1" s="80"/>
    </row>
    <row r="2" spans="1:5" ht="18.75">
      <c r="A2" s="81"/>
      <c r="B2" s="81"/>
      <c r="C2" s="81"/>
      <c r="D2" s="81"/>
      <c r="E2" s="82"/>
    </row>
    <row r="3" spans="1:5" ht="24" customHeight="1">
      <c r="A3" s="83" t="s">
        <v>108</v>
      </c>
      <c r="B3" s="83"/>
      <c r="C3" s="83"/>
      <c r="D3" s="83"/>
      <c r="E3" s="83"/>
    </row>
    <row r="4" spans="1:8" ht="42" customHeight="1">
      <c r="A4" s="61" t="str">
        <f>'пр 2'!A4:E4</f>
        <v>общества с ограниченной ответственность "Актив»                                                    (Богучанский район, п. Таежный, ИНН 2407005020)</v>
      </c>
      <c r="B4" s="61"/>
      <c r="C4" s="61"/>
      <c r="D4" s="61"/>
      <c r="E4" s="61"/>
      <c r="F4" s="32"/>
      <c r="G4" s="3"/>
      <c r="H4" s="3"/>
    </row>
    <row r="5" spans="1:8" ht="18.75">
      <c r="A5" s="84"/>
      <c r="B5" s="84"/>
      <c r="C5" s="84"/>
      <c r="D5" s="84"/>
      <c r="E5" s="84"/>
      <c r="F5" s="3"/>
      <c r="G5" s="3"/>
      <c r="H5" s="3"/>
    </row>
    <row r="6" spans="1:5" ht="27.75" customHeight="1">
      <c r="A6" s="85" t="s">
        <v>9</v>
      </c>
      <c r="B6" s="85" t="s">
        <v>109</v>
      </c>
      <c r="C6" s="65" t="s">
        <v>110</v>
      </c>
      <c r="D6" s="86"/>
      <c r="E6" s="85" t="s">
        <v>7</v>
      </c>
    </row>
    <row r="7" spans="1:5" ht="36.75" customHeight="1">
      <c r="A7" s="87"/>
      <c r="B7" s="87"/>
      <c r="C7" s="42" t="s">
        <v>111</v>
      </c>
      <c r="D7" s="42" t="s">
        <v>6</v>
      </c>
      <c r="E7" s="87"/>
    </row>
    <row r="8" spans="1:5" s="88" customFormat="1" ht="15.75">
      <c r="A8" s="42">
        <v>1</v>
      </c>
      <c r="B8" s="42">
        <v>2</v>
      </c>
      <c r="C8" s="42">
        <v>3</v>
      </c>
      <c r="D8" s="42">
        <v>4</v>
      </c>
      <c r="E8" s="42">
        <v>5</v>
      </c>
    </row>
    <row r="9" spans="1:5" ht="94.5">
      <c r="A9" s="42" t="s">
        <v>112</v>
      </c>
      <c r="B9" s="89" t="s">
        <v>113</v>
      </c>
      <c r="C9" s="54">
        <v>0</v>
      </c>
      <c r="D9" s="54">
        <f>C9</f>
        <v>0</v>
      </c>
      <c r="E9" s="54">
        <f aca="true" t="shared" si="0" ref="E9:E14">+C9-D9</f>
        <v>0</v>
      </c>
    </row>
    <row r="10" spans="1:5" ht="18" customHeight="1">
      <c r="A10" s="42" t="s">
        <v>114</v>
      </c>
      <c r="B10" s="90" t="s">
        <v>115</v>
      </c>
      <c r="C10" s="91">
        <v>0</v>
      </c>
      <c r="D10" s="54">
        <f aca="true" t="shared" si="1" ref="D10:D15">C10</f>
        <v>0</v>
      </c>
      <c r="E10" s="54">
        <f t="shared" si="0"/>
        <v>0</v>
      </c>
    </row>
    <row r="11" spans="1:5" ht="20.25" customHeight="1">
      <c r="A11" s="42" t="s">
        <v>116</v>
      </c>
      <c r="B11" s="90" t="s">
        <v>117</v>
      </c>
      <c r="C11" s="91">
        <v>0</v>
      </c>
      <c r="D11" s="54">
        <f t="shared" si="1"/>
        <v>0</v>
      </c>
      <c r="E11" s="54">
        <f t="shared" si="0"/>
        <v>0</v>
      </c>
    </row>
    <row r="12" spans="1:5" ht="18.75" customHeight="1">
      <c r="A12" s="42">
        <v>4</v>
      </c>
      <c r="B12" s="58" t="s">
        <v>118</v>
      </c>
      <c r="C12" s="54">
        <v>0</v>
      </c>
      <c r="D12" s="54">
        <f t="shared" si="1"/>
        <v>0</v>
      </c>
      <c r="E12" s="54">
        <f t="shared" si="0"/>
        <v>0</v>
      </c>
    </row>
    <row r="13" spans="1:5" ht="22.5" customHeight="1">
      <c r="A13" s="42" t="s">
        <v>119</v>
      </c>
      <c r="B13" s="58" t="s">
        <v>120</v>
      </c>
      <c r="C13" s="54">
        <v>0</v>
      </c>
      <c r="D13" s="54">
        <f t="shared" si="1"/>
        <v>0</v>
      </c>
      <c r="E13" s="54">
        <f t="shared" si="0"/>
        <v>0</v>
      </c>
    </row>
    <row r="14" spans="1:5" ht="16.5" customHeight="1">
      <c r="A14" s="42" t="s">
        <v>121</v>
      </c>
      <c r="B14" s="58" t="s">
        <v>122</v>
      </c>
      <c r="C14" s="54">
        <v>66.605</v>
      </c>
      <c r="D14" s="54">
        <v>58.329</v>
      </c>
      <c r="E14" s="54">
        <f t="shared" si="0"/>
        <v>8.276000000000003</v>
      </c>
    </row>
    <row r="15" spans="1:5" ht="16.5" customHeight="1">
      <c r="A15" s="42" t="s">
        <v>123</v>
      </c>
      <c r="B15" s="89" t="s">
        <v>124</v>
      </c>
      <c r="C15" s="54">
        <f>C14</f>
        <v>66.605</v>
      </c>
      <c r="D15" s="54">
        <f t="shared" si="1"/>
        <v>66.605</v>
      </c>
      <c r="E15" s="54">
        <f>SUM(E9:E14)</f>
        <v>8.276000000000003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view="pageLayout" workbookViewId="0" topLeftCell="A1">
      <selection activeCell="E9" sqref="E9"/>
    </sheetView>
  </sheetViews>
  <sheetFormatPr defaultColWidth="9.140625" defaultRowHeight="12.75" outlineLevelCol="1"/>
  <cols>
    <col min="1" max="1" width="7.421875" style="22" customWidth="1"/>
    <col min="2" max="2" width="38.00390625" style="22" customWidth="1"/>
    <col min="3" max="3" width="14.140625" style="22" customWidth="1"/>
    <col min="4" max="4" width="14.140625" style="22" customWidth="1" outlineLevel="1"/>
    <col min="5" max="5" width="14.140625" style="22" customWidth="1"/>
    <col min="6" max="6" width="27.421875" style="22" customWidth="1"/>
    <col min="7" max="16384" width="9.140625" style="22" customWidth="1"/>
  </cols>
  <sheetData>
    <row r="1" spans="2:5" ht="41.25" customHeight="1">
      <c r="B1" s="23"/>
      <c r="C1" s="69" t="s">
        <v>104</v>
      </c>
      <c r="D1" s="69"/>
      <c r="E1" s="69"/>
    </row>
    <row r="2" spans="1:6" ht="19.5" customHeight="1">
      <c r="A2" s="24"/>
      <c r="B2" s="25"/>
      <c r="C2" s="24"/>
      <c r="D2" s="24"/>
      <c r="E2" s="24"/>
      <c r="F2" s="32"/>
    </row>
    <row r="3" spans="1:6" ht="21" customHeight="1">
      <c r="A3" s="70" t="s">
        <v>63</v>
      </c>
      <c r="B3" s="70"/>
      <c r="C3" s="70"/>
      <c r="D3" s="70"/>
      <c r="E3" s="70"/>
      <c r="F3" s="30"/>
    </row>
    <row r="4" spans="1:5" ht="38.25" customHeight="1">
      <c r="A4" s="61" t="s">
        <v>102</v>
      </c>
      <c r="B4" s="61"/>
      <c r="C4" s="61"/>
      <c r="D4" s="61"/>
      <c r="E4" s="61"/>
    </row>
    <row r="5" spans="1:5" ht="18.75">
      <c r="A5" s="9"/>
      <c r="B5" s="9"/>
      <c r="C5" s="9"/>
      <c r="D5" s="9"/>
      <c r="E5" s="9"/>
    </row>
    <row r="6" spans="1:5" ht="24.75" customHeight="1">
      <c r="A6" s="71" t="s">
        <v>9</v>
      </c>
      <c r="B6" s="71" t="s">
        <v>10</v>
      </c>
      <c r="C6" s="71" t="s">
        <v>11</v>
      </c>
      <c r="D6" s="71" t="s">
        <v>43</v>
      </c>
      <c r="E6" s="71" t="s">
        <v>44</v>
      </c>
    </row>
    <row r="7" spans="1:5" ht="47.25" customHeight="1">
      <c r="A7" s="71"/>
      <c r="B7" s="71"/>
      <c r="C7" s="71"/>
      <c r="D7" s="71"/>
      <c r="E7" s="71"/>
    </row>
    <row r="8" spans="1:5" ht="18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6" ht="36.75" customHeight="1">
      <c r="A9" s="26">
        <v>1</v>
      </c>
      <c r="B9" s="27" t="s">
        <v>28</v>
      </c>
      <c r="C9" s="26" t="s">
        <v>29</v>
      </c>
      <c r="D9" s="29">
        <v>0</v>
      </c>
      <c r="E9" s="29">
        <v>0</v>
      </c>
      <c r="F9" s="30"/>
    </row>
    <row r="10" spans="1:5" ht="15.75">
      <c r="A10" s="26">
        <f>A9+1</f>
        <v>2</v>
      </c>
      <c r="B10" s="28" t="s">
        <v>30</v>
      </c>
      <c r="C10" s="26" t="s">
        <v>29</v>
      </c>
      <c r="D10" s="29">
        <v>0</v>
      </c>
      <c r="E10" s="29">
        <v>0</v>
      </c>
    </row>
    <row r="11" spans="1:5" ht="31.5">
      <c r="A11" s="26">
        <f>A10+1</f>
        <v>3</v>
      </c>
      <c r="B11" s="28" t="s">
        <v>39</v>
      </c>
      <c r="C11" s="26" t="s">
        <v>31</v>
      </c>
      <c r="D11" s="29">
        <v>712</v>
      </c>
      <c r="E11" s="29">
        <v>712</v>
      </c>
    </row>
    <row r="12" spans="1:5" ht="31.5">
      <c r="A12" s="26">
        <f>A11+1</f>
        <v>4</v>
      </c>
      <c r="B12" s="28" t="s">
        <v>32</v>
      </c>
      <c r="C12" s="26" t="s">
        <v>33</v>
      </c>
      <c r="D12" s="29">
        <v>0</v>
      </c>
      <c r="E12" s="29">
        <v>0</v>
      </c>
    </row>
    <row r="13" spans="1:5" ht="15.75">
      <c r="A13" s="26">
        <f>A12+1</f>
        <v>5</v>
      </c>
      <c r="B13" s="27" t="s">
        <v>40</v>
      </c>
      <c r="C13" s="26"/>
      <c r="D13" s="29"/>
      <c r="E13" s="43"/>
    </row>
    <row r="14" spans="1:5" ht="15.75">
      <c r="A14" s="26" t="s">
        <v>71</v>
      </c>
      <c r="B14" s="28" t="s">
        <v>68</v>
      </c>
      <c r="C14" s="26" t="s">
        <v>66</v>
      </c>
      <c r="D14" s="29">
        <v>0</v>
      </c>
      <c r="E14" s="43">
        <f>'пр 1'!D36</f>
        <v>0</v>
      </c>
    </row>
    <row r="15" spans="1:5" ht="15.75">
      <c r="A15" s="26" t="s">
        <v>72</v>
      </c>
      <c r="B15" s="28" t="s">
        <v>69</v>
      </c>
      <c r="C15" s="26" t="s">
        <v>66</v>
      </c>
      <c r="D15" s="29">
        <v>0</v>
      </c>
      <c r="E15" s="43">
        <v>0</v>
      </c>
    </row>
    <row r="16" spans="1:5" ht="15.75" customHeight="1">
      <c r="A16" s="26" t="s">
        <v>73</v>
      </c>
      <c r="B16" s="28" t="s">
        <v>41</v>
      </c>
      <c r="C16" s="26" t="s">
        <v>66</v>
      </c>
      <c r="D16" s="29">
        <v>0</v>
      </c>
      <c r="E16" s="43">
        <v>0</v>
      </c>
    </row>
    <row r="17" spans="1:5" ht="15.75" customHeight="1">
      <c r="A17" s="26">
        <v>6</v>
      </c>
      <c r="B17" s="28" t="s">
        <v>42</v>
      </c>
      <c r="C17" s="26" t="s">
        <v>29</v>
      </c>
      <c r="D17" s="29">
        <v>0</v>
      </c>
      <c r="E17" s="29">
        <v>0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"/>
  <sheetViews>
    <sheetView view="pageLayout" workbookViewId="0" topLeftCell="A1">
      <selection activeCell="A13" sqref="A13:E13"/>
    </sheetView>
  </sheetViews>
  <sheetFormatPr defaultColWidth="9.140625" defaultRowHeight="12.75"/>
  <cols>
    <col min="1" max="1" width="5.8515625" style="44" customWidth="1"/>
    <col min="2" max="2" width="36.421875" style="44" customWidth="1"/>
    <col min="3" max="3" width="13.28125" style="44" customWidth="1"/>
    <col min="4" max="5" width="16.57421875" style="44" customWidth="1"/>
    <col min="6" max="16384" width="9.140625" style="44" customWidth="1"/>
  </cols>
  <sheetData>
    <row r="1" spans="3:6" ht="37.5" customHeight="1">
      <c r="C1" s="72" t="s">
        <v>105</v>
      </c>
      <c r="D1" s="72"/>
      <c r="E1" s="72"/>
      <c r="F1" s="23"/>
    </row>
    <row r="2" spans="4:5" ht="17.25" customHeight="1">
      <c r="D2" s="78"/>
      <c r="E2" s="78"/>
    </row>
    <row r="3" spans="1:5" ht="21" customHeight="1">
      <c r="A3" s="76" t="s">
        <v>64</v>
      </c>
      <c r="B3" s="76"/>
      <c r="C3" s="76"/>
      <c r="D3" s="76"/>
      <c r="E3" s="76"/>
    </row>
    <row r="4" spans="1:5" ht="48" customHeight="1">
      <c r="A4" s="76" t="str">
        <f>'пр 1'!A4:E4</f>
        <v>общества с ограниченной ответственность "Актив»                                                    (Богучанский район, п. Таежный, ИНН 2407005020)</v>
      </c>
      <c r="B4" s="76"/>
      <c r="C4" s="76"/>
      <c r="D4" s="76"/>
      <c r="E4" s="76"/>
    </row>
    <row r="6" spans="1:5" s="45" customFormat="1" ht="23.25" customHeight="1">
      <c r="A6" s="73" t="s">
        <v>9</v>
      </c>
      <c r="B6" s="73" t="s">
        <v>55</v>
      </c>
      <c r="C6" s="73" t="s">
        <v>11</v>
      </c>
      <c r="D6" s="74" t="s">
        <v>56</v>
      </c>
      <c r="E6" s="75"/>
    </row>
    <row r="7" spans="1:5" s="45" customFormat="1" ht="47.25" customHeight="1">
      <c r="A7" s="73"/>
      <c r="B7" s="73"/>
      <c r="C7" s="73"/>
      <c r="D7" s="49" t="s">
        <v>60</v>
      </c>
      <c r="E7" s="49" t="s">
        <v>61</v>
      </c>
    </row>
    <row r="8" spans="1:5" s="45" customFormat="1" ht="18.75">
      <c r="A8" s="46">
        <v>1</v>
      </c>
      <c r="B8" s="46">
        <v>2</v>
      </c>
      <c r="C8" s="46">
        <v>3</v>
      </c>
      <c r="D8" s="49">
        <v>4</v>
      </c>
      <c r="E8" s="49">
        <v>5</v>
      </c>
    </row>
    <row r="9" spans="1:5" s="45" customFormat="1" ht="18.75">
      <c r="A9" s="46">
        <v>1</v>
      </c>
      <c r="B9" s="47" t="s">
        <v>106</v>
      </c>
      <c r="C9" s="46"/>
      <c r="D9" s="47"/>
      <c r="E9" s="47"/>
    </row>
    <row r="10" spans="1:5" s="45" customFormat="1" ht="55.5" customHeight="1">
      <c r="A10" s="46" t="s">
        <v>1</v>
      </c>
      <c r="B10" s="47" t="s">
        <v>57</v>
      </c>
      <c r="C10" s="46" t="s">
        <v>62</v>
      </c>
      <c r="D10" s="50">
        <v>295.45</v>
      </c>
      <c r="E10" s="50">
        <v>311.4</v>
      </c>
    </row>
    <row r="11" spans="1:5" ht="40.5" customHeight="1">
      <c r="A11" s="46" t="s">
        <v>2</v>
      </c>
      <c r="B11" s="47" t="s">
        <v>58</v>
      </c>
      <c r="C11" s="46" t="s">
        <v>62</v>
      </c>
      <c r="D11" s="50">
        <v>295.45</v>
      </c>
      <c r="E11" s="50">
        <v>311.4</v>
      </c>
    </row>
    <row r="13" spans="1:5" ht="56.25" customHeight="1">
      <c r="A13" s="77" t="s">
        <v>107</v>
      </c>
      <c r="B13" s="77"/>
      <c r="C13" s="77"/>
      <c r="D13" s="77"/>
      <c r="E13" s="77"/>
    </row>
  </sheetData>
  <sheetProtection/>
  <mergeCells count="9">
    <mergeCell ref="C1:E1"/>
    <mergeCell ref="C6:C7"/>
    <mergeCell ref="D6:E6"/>
    <mergeCell ref="A4:E4"/>
    <mergeCell ref="A13:E13"/>
    <mergeCell ref="D2:E2"/>
    <mergeCell ref="A3:E3"/>
    <mergeCell ref="A6:A7"/>
    <mergeCell ref="B6:B7"/>
  </mergeCells>
  <printOptions/>
  <pageMargins left="0.7874015748031497" right="0.5905511811023623" top="0.7874015748031497" bottom="0.7874015748031497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Muhanko</cp:lastModifiedBy>
  <cp:lastPrinted>2013-11-08T10:00:45Z</cp:lastPrinted>
  <dcterms:created xsi:type="dcterms:W3CDTF">1996-10-08T23:32:33Z</dcterms:created>
  <dcterms:modified xsi:type="dcterms:W3CDTF">2013-11-08T10:01:53Z</dcterms:modified>
  <cp:category/>
  <cp:version/>
  <cp:contentType/>
  <cp:contentStatus/>
</cp:coreProperties>
</file>